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08. 5월정기\12. 기출공지\105_엑셀\"/>
    </mc:Choice>
  </mc:AlternateContent>
  <xr:revisionPtr revIDLastSave="0" documentId="13_ncr:1_{6711F77F-B9FF-4FF9-944B-854166BAF8B0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6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판매량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1" i="3"/>
  <c r="H5" i="3"/>
  <c r="H17" i="3" s="1"/>
  <c r="C16" i="3"/>
  <c r="C12" i="3"/>
  <c r="C6" i="3"/>
  <c r="C18" i="3" s="1"/>
  <c r="H11" i="2"/>
  <c r="I5" i="1"/>
  <c r="I6" i="1"/>
  <c r="I7" i="1"/>
  <c r="I8" i="1"/>
  <c r="I9" i="1"/>
  <c r="I10" i="1"/>
  <c r="I11" i="1"/>
  <c r="I12" i="1"/>
  <c r="J14" i="1"/>
  <c r="J6" i="1"/>
  <c r="J7" i="1"/>
  <c r="J8" i="1"/>
  <c r="J9" i="1"/>
  <c r="J10" i="1"/>
  <c r="J11" i="1"/>
  <c r="J12" i="1"/>
  <c r="E14" i="1"/>
  <c r="J13" i="1"/>
  <c r="E13" i="1"/>
  <c r="J5" i="1"/>
</calcChain>
</file>

<file path=xl/sharedStrings.xml><?xml version="1.0" encoding="utf-8"?>
<sst xmlns="http://schemas.openxmlformats.org/spreadsheetml/2006/main" count="148" uniqueCount="54">
  <si>
    <t>관리번호</t>
    <phoneticPr fontId="2" type="noConversion"/>
  </si>
  <si>
    <t>모델명</t>
  </si>
  <si>
    <t>구매자</t>
  </si>
  <si>
    <t>종류</t>
  </si>
  <si>
    <t>판매일자</t>
  </si>
  <si>
    <t>판매가격
(단위:원)</t>
    <phoneticPr fontId="2" type="noConversion"/>
  </si>
  <si>
    <t>D12-2</t>
    <phoneticPr fontId="2" type="noConversion"/>
  </si>
  <si>
    <t>D23-3</t>
    <phoneticPr fontId="2" type="noConversion"/>
  </si>
  <si>
    <t>D32-1</t>
    <phoneticPr fontId="2" type="noConversion"/>
  </si>
  <si>
    <t>D21-3</t>
    <phoneticPr fontId="2" type="noConversion"/>
  </si>
  <si>
    <t>D35-1</t>
    <phoneticPr fontId="2" type="noConversion"/>
  </si>
  <si>
    <t>D14-2</t>
    <phoneticPr fontId="2" type="noConversion"/>
  </si>
  <si>
    <t>판매경로</t>
    <phoneticPr fontId="2" type="noConversion"/>
  </si>
  <si>
    <t>판매순위</t>
    <phoneticPr fontId="2" type="noConversion"/>
  </si>
  <si>
    <t>촬영용 드론 개수</t>
    <phoneticPr fontId="2" type="noConversion"/>
  </si>
  <si>
    <t>모델명</t>
    <phoneticPr fontId="2" type="noConversion"/>
  </si>
  <si>
    <t>판매수량</t>
    <phoneticPr fontId="2" type="noConversion"/>
  </si>
  <si>
    <t>최대 판매수량</t>
    <phoneticPr fontId="2" type="noConversion"/>
  </si>
  <si>
    <t>D37-2</t>
    <phoneticPr fontId="2" type="noConversion"/>
  </si>
  <si>
    <t>D34-2</t>
    <phoneticPr fontId="2" type="noConversion"/>
  </si>
  <si>
    <t>&gt;=1000000</t>
    <phoneticPr fontId="2" type="noConversion"/>
  </si>
  <si>
    <t>촬영용</t>
    <phoneticPr fontId="2" type="noConversion"/>
  </si>
  <si>
    <t>산업용</t>
    <phoneticPr fontId="2" type="noConversion"/>
  </si>
  <si>
    <t>취미용</t>
    <phoneticPr fontId="2" type="noConversion"/>
  </si>
  <si>
    <t>촬영용</t>
    <phoneticPr fontId="2" type="noConversion"/>
  </si>
  <si>
    <t>산업용</t>
    <phoneticPr fontId="2" type="noConversion"/>
  </si>
  <si>
    <t>박정훈</t>
    <phoneticPr fontId="2" type="noConversion"/>
  </si>
  <si>
    <t>김지훈</t>
    <phoneticPr fontId="2" type="noConversion"/>
  </si>
  <si>
    <t>이경진</t>
    <phoneticPr fontId="2" type="noConversion"/>
  </si>
  <si>
    <t>장명수</t>
    <phoneticPr fontId="2" type="noConversion"/>
  </si>
  <si>
    <t>이기철</t>
    <phoneticPr fontId="2" type="noConversion"/>
  </si>
  <si>
    <t>손정빈</t>
    <phoneticPr fontId="2" type="noConversion"/>
  </si>
  <si>
    <t>홍기동</t>
    <phoneticPr fontId="2" type="noConversion"/>
  </si>
  <si>
    <t>정성진</t>
    <phoneticPr fontId="2" type="noConversion"/>
  </si>
  <si>
    <t>RCN3</t>
    <phoneticPr fontId="2" type="noConversion"/>
  </si>
  <si>
    <t>&lt;&gt;촬영용</t>
    <phoneticPr fontId="2" type="noConversion"/>
  </si>
  <si>
    <t>촬영용 드론 판매수량의 평균</t>
    <phoneticPr fontId="2" type="noConversion"/>
  </si>
  <si>
    <t>매빅에어</t>
  </si>
  <si>
    <t>매빅에어</t>
    <phoneticPr fontId="2" type="noConversion"/>
  </si>
  <si>
    <t>팬텀4</t>
    <phoneticPr fontId="2" type="noConversion"/>
  </si>
  <si>
    <t>패럿</t>
    <phoneticPr fontId="2" type="noConversion"/>
  </si>
  <si>
    <t>에어2S</t>
    <phoneticPr fontId="2" type="noConversion"/>
  </si>
  <si>
    <t>아그라스T30</t>
    <phoneticPr fontId="2" type="noConversion"/>
  </si>
  <si>
    <t>미니3</t>
    <phoneticPr fontId="2" type="noConversion"/>
  </si>
  <si>
    <t>타이푼H</t>
    <phoneticPr fontId="2" type="noConversion"/>
  </si>
  <si>
    <t>취미용 개수</t>
  </si>
  <si>
    <t>촬영용 개수</t>
  </si>
  <si>
    <t>산업용 개수</t>
  </si>
  <si>
    <t>전체 개수</t>
  </si>
  <si>
    <t>취미용 평균</t>
  </si>
  <si>
    <t>촬영용 평균</t>
  </si>
  <si>
    <t>산업용 평균</t>
  </si>
  <si>
    <t>전체 평균</t>
  </si>
  <si>
    <t>취미용 드론 판매가격(단위:원)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</si>
</sst>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&quot;원&quot;"/>
    <numFmt numFmtId="177" formatCode="#,##0_ "/>
    <numFmt numFmtId="178" formatCode="??0&quot;대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8" xfId="1" applyNumberFormat="1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76" fontId="3" fillId="0" borderId="15" xfId="0" applyNumberFormat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177" fontId="3" fillId="0" borderId="0" xfId="0" applyNumberFormat="1" applyFont="1">
      <alignment vertical="center"/>
    </xf>
    <xf numFmtId="178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8" xfId="1" applyNumberFormat="1" applyFont="1" applyBorder="1" applyAlignment="1">
      <alignment horizontal="right" vertical="center"/>
    </xf>
    <xf numFmtId="14" fontId="3" fillId="0" borderId="0" xfId="1" applyNumberFormat="1" applyFont="1" applyBorder="1" applyAlignment="1">
      <alignment horizontal="center" vertical="center"/>
    </xf>
    <xf numFmtId="178" fontId="3" fillId="0" borderId="0" xfId="1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8" xfId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41" fontId="3" fillId="0" borderId="8" xfId="1" applyFont="1" applyBorder="1" applyAlignment="1">
      <alignment horizontal="center" vertical="center"/>
    </xf>
    <xf numFmtId="41" fontId="3" fillId="0" borderId="1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촬영용과 취미용 </a:t>
            </a:r>
            <a:r>
              <a:rPr lang="ko-KR" altLang="en-US" sz="2000" b="1"/>
              <a:t>드론 </a:t>
            </a:r>
            <a:r>
              <a:rPr lang="ko-KR" sz="2000" b="1"/>
              <a:t>판매현황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판매가격(단위:원)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(제1작업!$C$5,제1작업!$C$7:$C$11)</c:f>
              <c:strCache>
                <c:ptCount val="6"/>
                <c:pt idx="0">
                  <c:v>매빅에어</c:v>
                </c:pt>
                <c:pt idx="1">
                  <c:v>패럿</c:v>
                </c:pt>
                <c:pt idx="2">
                  <c:v>에어2S</c:v>
                </c:pt>
                <c:pt idx="3">
                  <c:v>RCN3</c:v>
                </c:pt>
                <c:pt idx="4">
                  <c:v>아그라스T30</c:v>
                </c:pt>
                <c:pt idx="5">
                  <c:v>미니3</c:v>
                </c:pt>
              </c:strCache>
            </c:strRef>
          </c:cat>
          <c:val>
            <c:numRef>
              <c:f>(제1작업!$G$5,제1작업!$G$7:$G$11)</c:f>
              <c:numCache>
                <c:formatCode>_(* #,##0_);_(* \(#,##0\);_(* "-"_);_(@_)</c:formatCode>
                <c:ptCount val="6"/>
                <c:pt idx="0">
                  <c:v>1200000</c:v>
                </c:pt>
                <c:pt idx="1">
                  <c:v>900000</c:v>
                </c:pt>
                <c:pt idx="2">
                  <c:v>1500000</c:v>
                </c:pt>
                <c:pt idx="3">
                  <c:v>1100000</c:v>
                </c:pt>
                <c:pt idx="4">
                  <c:v>3500000</c:v>
                </c:pt>
                <c:pt idx="5">
                  <c:v>800000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55-481F-8B03-1E8360647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38570608"/>
        <c:axId val="419269656"/>
      </c:barChart>
      <c:lineChart>
        <c:grouping val="standard"/>
        <c:varyColors val="0"/>
        <c:ser>
          <c:idx val="1"/>
          <c:order val="1"/>
          <c:tx>
            <c:v>판매수량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55-481F-8B03-1E83606472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(제1작업!$C$5,제1작업!$C$7:$C$11)</c:f>
              <c:strCache>
                <c:ptCount val="6"/>
                <c:pt idx="0">
                  <c:v>매빅에어</c:v>
                </c:pt>
                <c:pt idx="1">
                  <c:v>패럿</c:v>
                </c:pt>
                <c:pt idx="2">
                  <c:v>에어2S</c:v>
                </c:pt>
                <c:pt idx="3">
                  <c:v>RCN3</c:v>
                </c:pt>
                <c:pt idx="4">
                  <c:v>아그라스T30</c:v>
                </c:pt>
                <c:pt idx="5">
                  <c:v>미니3</c:v>
                </c:pt>
              </c:strCache>
            </c:strRef>
          </c:cat>
          <c:val>
            <c:numRef>
              <c:f>(제1작업!$H$5,제1작업!$H$7:$H$11)</c:f>
              <c:numCache>
                <c:formatCode>??0"대"</c:formatCode>
                <c:ptCount val="6"/>
                <c:pt idx="0">
                  <c:v>210</c:v>
                </c:pt>
                <c:pt idx="1">
                  <c:v>120</c:v>
                </c:pt>
                <c:pt idx="2">
                  <c:v>185</c:v>
                </c:pt>
                <c:pt idx="3">
                  <c:v>115</c:v>
                </c:pt>
                <c:pt idx="4">
                  <c:v>65</c:v>
                </c:pt>
                <c:pt idx="5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55-481F-8B03-1E8360647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479272"/>
        <c:axId val="804480712"/>
      </c:lineChart>
      <c:catAx>
        <c:axId val="63857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19269656"/>
        <c:crosses val="autoZero"/>
        <c:auto val="1"/>
        <c:lblAlgn val="ctr"/>
        <c:lblOffset val="100"/>
        <c:noMultiLvlLbl val="0"/>
      </c:catAx>
      <c:valAx>
        <c:axId val="41926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38570608"/>
        <c:crosses val="autoZero"/>
        <c:crossBetween val="between"/>
      </c:valAx>
      <c:valAx>
        <c:axId val="804480712"/>
        <c:scaling>
          <c:orientation val="minMax"/>
        </c:scaling>
        <c:delete val="0"/>
        <c:axPos val="r"/>
        <c:numFmt formatCode="??0&quot;대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804479272"/>
        <c:crosses val="max"/>
        <c:crossBetween val="between"/>
        <c:majorUnit val="100"/>
      </c:valAx>
      <c:catAx>
        <c:axId val="804479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448071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F0D6B8-A71F-4454-A37F-9BC58849DB8C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91440</xdr:rowOff>
    </xdr:from>
    <xdr:to>
      <xdr:col>6</xdr:col>
      <xdr:colOff>472440</xdr:colOff>
      <xdr:row>2</xdr:row>
      <xdr:rowOff>220980</xdr:rowOff>
    </xdr:to>
    <xdr:sp macro="" textlink="">
      <xdr:nvSpPr>
        <xdr:cNvPr id="3" name="배지 2">
          <a:extLst>
            <a:ext uri="{FF2B5EF4-FFF2-40B4-BE49-F238E27FC236}">
              <a16:creationId xmlns:a16="http://schemas.microsoft.com/office/drawing/2014/main" id="{78DFF46E-FB59-4E31-AF69-1A53CBDBBD43}"/>
            </a:ext>
          </a:extLst>
        </xdr:cNvPr>
        <xdr:cNvSpPr/>
      </xdr:nvSpPr>
      <xdr:spPr>
        <a:xfrm>
          <a:off x="129540" y="91440"/>
          <a:ext cx="4594860" cy="75438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상용 드론 판매 현황</a:t>
          </a:r>
        </a:p>
      </xdr:txBody>
    </xdr:sp>
    <xdr:clientData/>
  </xdr:twoCellAnchor>
  <xdr:twoCellAnchor>
    <xdr:from>
      <xdr:col>7</xdr:col>
      <xdr:colOff>0</xdr:colOff>
      <xdr:row>0</xdr:row>
      <xdr:rowOff>95250</xdr:rowOff>
    </xdr:from>
    <xdr:to>
      <xdr:col>10</xdr:col>
      <xdr:colOff>0</xdr:colOff>
      <xdr:row>2</xdr:row>
      <xdr:rowOff>217170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49DF629F-91ED-457E-B2FA-9824145B2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0" y="95250"/>
          <a:ext cx="2491740" cy="746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FD7558D-1E75-7BBF-B33B-D5309C273E0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</cdr:x>
      <cdr:y>0.10661</cdr:y>
    </cdr:from>
    <cdr:to>
      <cdr:x>0.81779</cdr:x>
      <cdr:y>0.17957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1C8A165A-2922-44DE-AAAE-CDA381F3A299}"/>
            </a:ext>
          </a:extLst>
        </cdr:cNvPr>
        <cdr:cNvSpPr/>
      </cdr:nvSpPr>
      <cdr:spPr>
        <a:xfrm xmlns:a="http://schemas.openxmlformats.org/drawingml/2006/main">
          <a:off x="6507480" y="647699"/>
          <a:ext cx="1094979" cy="443315"/>
        </a:xfrm>
        <a:prstGeom xmlns:a="http://schemas.openxmlformats.org/drawingml/2006/main" prst="wedgeRoundRectCallout">
          <a:avLst>
            <a:gd name="adj1" fmla="val 66195"/>
            <a:gd name="adj2" fmla="val 10588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인기상품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L14"/>
  <sheetViews>
    <sheetView tabSelected="1" zoomScaleNormal="100" workbookViewId="0">
      <selection activeCell="M7" sqref="M7"/>
    </sheetView>
  </sheetViews>
  <sheetFormatPr defaultColWidth="8.75" defaultRowHeight="18" customHeight="1" x14ac:dyDescent="0.3"/>
  <cols>
    <col min="1" max="1" width="1.75" style="1" customWidth="1"/>
    <col min="2" max="2" width="9.25" style="1" customWidth="1"/>
    <col min="3" max="3" width="12" style="1" customWidth="1"/>
    <col min="4" max="4" width="10.625" style="1" customWidth="1"/>
    <col min="5" max="5" width="11" style="1" customWidth="1"/>
    <col min="6" max="6" width="13.5" style="1" customWidth="1"/>
    <col min="7" max="7" width="13.75" style="1" bestFit="1" customWidth="1"/>
    <col min="8" max="9" width="10.75" style="1" customWidth="1"/>
    <col min="10" max="10" width="11.875" style="1" bestFit="1" customWidth="1"/>
    <col min="11" max="11" width="8.75" style="1"/>
    <col min="12" max="12" width="10.25" style="1" bestFit="1" customWidth="1"/>
    <col min="13" max="16384" width="8.75" style="1"/>
  </cols>
  <sheetData>
    <row r="1" spans="2:12" ht="23.45" customHeight="1" x14ac:dyDescent="0.3"/>
    <row r="2" spans="2:12" ht="23.45" customHeight="1" x14ac:dyDescent="0.3"/>
    <row r="3" spans="2:12" ht="23.45" customHeight="1" thickBot="1" x14ac:dyDescent="0.35"/>
    <row r="4" spans="2:12" ht="27.75" thickBot="1" x14ac:dyDescent="0.35">
      <c r="B4" s="17" t="s">
        <v>0</v>
      </c>
      <c r="C4" s="18" t="s">
        <v>1</v>
      </c>
      <c r="D4" s="18" t="s">
        <v>2</v>
      </c>
      <c r="E4" s="18" t="s">
        <v>3</v>
      </c>
      <c r="F4" s="19" t="s">
        <v>4</v>
      </c>
      <c r="G4" s="19" t="s">
        <v>5</v>
      </c>
      <c r="H4" s="19" t="s">
        <v>16</v>
      </c>
      <c r="I4" s="18" t="s">
        <v>12</v>
      </c>
      <c r="J4" s="20" t="s">
        <v>13</v>
      </c>
    </row>
    <row r="5" spans="2:12" ht="18" customHeight="1" x14ac:dyDescent="0.3">
      <c r="B5" s="3" t="s">
        <v>8</v>
      </c>
      <c r="C5" s="4" t="s">
        <v>38</v>
      </c>
      <c r="D5" s="4" t="s">
        <v>27</v>
      </c>
      <c r="E5" s="29" t="s">
        <v>21</v>
      </c>
      <c r="F5" s="14">
        <v>45913</v>
      </c>
      <c r="G5" s="32">
        <v>1200000</v>
      </c>
      <c r="H5" s="24">
        <v>210</v>
      </c>
      <c r="I5" s="4" t="str">
        <f t="shared" ref="I5:I12" si="0">IF(RIGHT(B5,1)="1","온라인",IF(RIGHT(B5,1)="2","오프라인","도매"))</f>
        <v>온라인</v>
      </c>
      <c r="J5" s="5">
        <f>_xlfn.RANK.EQ(H5,$H$5:$H$12)</f>
        <v>2</v>
      </c>
      <c r="L5" s="23"/>
    </row>
    <row r="6" spans="2:12" ht="18" customHeight="1" x14ac:dyDescent="0.3">
      <c r="B6" s="6" t="s">
        <v>6</v>
      </c>
      <c r="C6" s="2" t="s">
        <v>39</v>
      </c>
      <c r="D6" s="2" t="s">
        <v>26</v>
      </c>
      <c r="E6" s="30" t="s">
        <v>22</v>
      </c>
      <c r="F6" s="15">
        <v>45945</v>
      </c>
      <c r="G6" s="33">
        <v>2500000</v>
      </c>
      <c r="H6" s="25">
        <v>80</v>
      </c>
      <c r="I6" s="2" t="str">
        <f t="shared" si="0"/>
        <v>오프라인</v>
      </c>
      <c r="J6" s="7">
        <f t="shared" ref="J6:J12" si="1">_xlfn.RANK.EQ(H6,$H$5:$H$12)</f>
        <v>6</v>
      </c>
    </row>
    <row r="7" spans="2:12" ht="18" customHeight="1" x14ac:dyDescent="0.3">
      <c r="B7" s="6" t="s">
        <v>7</v>
      </c>
      <c r="C7" s="2" t="s">
        <v>40</v>
      </c>
      <c r="D7" s="2" t="s">
        <v>28</v>
      </c>
      <c r="E7" s="30" t="s">
        <v>23</v>
      </c>
      <c r="F7" s="15">
        <v>45934</v>
      </c>
      <c r="G7" s="33">
        <v>900000</v>
      </c>
      <c r="H7" s="25">
        <v>120</v>
      </c>
      <c r="I7" s="2" t="str">
        <f t="shared" si="0"/>
        <v>도매</v>
      </c>
      <c r="J7" s="7">
        <f t="shared" si="1"/>
        <v>4</v>
      </c>
      <c r="L7" s="42"/>
    </row>
    <row r="8" spans="2:12" ht="18" customHeight="1" x14ac:dyDescent="0.3">
      <c r="B8" s="6" t="s">
        <v>19</v>
      </c>
      <c r="C8" s="2" t="s">
        <v>41</v>
      </c>
      <c r="D8" s="2" t="s">
        <v>29</v>
      </c>
      <c r="E8" s="30" t="s">
        <v>21</v>
      </c>
      <c r="F8" s="15">
        <v>45927</v>
      </c>
      <c r="G8" s="33">
        <v>1500000</v>
      </c>
      <c r="H8" s="25">
        <v>185</v>
      </c>
      <c r="I8" s="2" t="str">
        <f t="shared" si="0"/>
        <v>오프라인</v>
      </c>
      <c r="J8" s="7">
        <f t="shared" si="1"/>
        <v>3</v>
      </c>
    </row>
    <row r="9" spans="2:12" ht="18" customHeight="1" x14ac:dyDescent="0.3">
      <c r="B9" s="6" t="s">
        <v>9</v>
      </c>
      <c r="C9" s="2" t="s">
        <v>34</v>
      </c>
      <c r="D9" s="2" t="s">
        <v>30</v>
      </c>
      <c r="E9" s="30" t="s">
        <v>23</v>
      </c>
      <c r="F9" s="15">
        <v>45938</v>
      </c>
      <c r="G9" s="33">
        <v>1100000</v>
      </c>
      <c r="H9" s="25">
        <v>115</v>
      </c>
      <c r="I9" s="2" t="str">
        <f t="shared" si="0"/>
        <v>도매</v>
      </c>
      <c r="J9" s="7">
        <f t="shared" si="1"/>
        <v>5</v>
      </c>
    </row>
    <row r="10" spans="2:12" ht="18" customHeight="1" x14ac:dyDescent="0.3">
      <c r="B10" s="6" t="s">
        <v>18</v>
      </c>
      <c r="C10" s="2" t="s">
        <v>42</v>
      </c>
      <c r="D10" s="2" t="s">
        <v>31</v>
      </c>
      <c r="E10" s="30" t="s">
        <v>24</v>
      </c>
      <c r="F10" s="15">
        <v>45889</v>
      </c>
      <c r="G10" s="33">
        <v>3500000</v>
      </c>
      <c r="H10" s="25">
        <v>65</v>
      </c>
      <c r="I10" s="2" t="str">
        <f t="shared" si="0"/>
        <v>오프라인</v>
      </c>
      <c r="J10" s="7">
        <f t="shared" si="1"/>
        <v>7</v>
      </c>
    </row>
    <row r="11" spans="2:12" ht="18" customHeight="1" x14ac:dyDescent="0.3">
      <c r="B11" s="6" t="s">
        <v>10</v>
      </c>
      <c r="C11" s="2" t="s">
        <v>43</v>
      </c>
      <c r="D11" s="2" t="s">
        <v>32</v>
      </c>
      <c r="E11" s="30" t="s">
        <v>24</v>
      </c>
      <c r="F11" s="15">
        <v>45965</v>
      </c>
      <c r="G11" s="33">
        <v>800000</v>
      </c>
      <c r="H11" s="25">
        <v>240</v>
      </c>
      <c r="I11" s="2" t="str">
        <f t="shared" si="0"/>
        <v>온라인</v>
      </c>
      <c r="J11" s="7">
        <f t="shared" si="1"/>
        <v>1</v>
      </c>
    </row>
    <row r="12" spans="2:12" ht="18" customHeight="1" thickBot="1" x14ac:dyDescent="0.35">
      <c r="B12" s="8" t="s">
        <v>11</v>
      </c>
      <c r="C12" s="9" t="s">
        <v>44</v>
      </c>
      <c r="D12" s="9" t="s">
        <v>33</v>
      </c>
      <c r="E12" s="31" t="s">
        <v>25</v>
      </c>
      <c r="F12" s="16">
        <v>45899</v>
      </c>
      <c r="G12" s="34">
        <v>2200000</v>
      </c>
      <c r="H12" s="26">
        <v>50</v>
      </c>
      <c r="I12" s="9" t="str">
        <f t="shared" si="0"/>
        <v>오프라인</v>
      </c>
      <c r="J12" s="10">
        <f t="shared" si="1"/>
        <v>8</v>
      </c>
    </row>
    <row r="13" spans="2:12" ht="18" customHeight="1" x14ac:dyDescent="0.3">
      <c r="B13" s="43" t="s">
        <v>14</v>
      </c>
      <c r="C13" s="44"/>
      <c r="D13" s="44"/>
      <c r="E13" s="21" t="str">
        <f>DCOUNTA(B4:H12,E4,E4:E5)&amp;"대"</f>
        <v>4대</v>
      </c>
      <c r="F13" s="45"/>
      <c r="G13" s="44" t="s">
        <v>17</v>
      </c>
      <c r="H13" s="44"/>
      <c r="I13" s="44"/>
      <c r="J13" s="41">
        <f>LARGE(판매량,1)</f>
        <v>240</v>
      </c>
    </row>
    <row r="14" spans="2:12" ht="27.75" thickBot="1" x14ac:dyDescent="0.35">
      <c r="B14" s="47" t="s">
        <v>53</v>
      </c>
      <c r="C14" s="48"/>
      <c r="D14" s="48"/>
      <c r="E14" s="40">
        <f>SUMIF(E5:E12,"취미용",G5:G12)/COUNTIF(E5:E12,"취미용")</f>
        <v>1000000</v>
      </c>
      <c r="F14" s="46"/>
      <c r="G14" s="11" t="s">
        <v>15</v>
      </c>
      <c r="H14" s="9" t="s">
        <v>37</v>
      </c>
      <c r="I14" s="12" t="s">
        <v>5</v>
      </c>
      <c r="J14" s="22">
        <f>VLOOKUP(H14,C4:H12,5,0)</f>
        <v>1200000</v>
      </c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$G5&gt;=2000000</formula>
    </cfRule>
  </conditionalFormatting>
  <dataValidations count="1">
    <dataValidation type="list" allowBlank="1" showInputMessage="1" showErrorMessage="1" sqref="H14" xr:uid="{DA7844EC-83AB-4A19-8B3F-6E9F25EC7F92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1"/>
  <sheetViews>
    <sheetView workbookViewId="0">
      <selection activeCell="H11" sqref="H11"/>
    </sheetView>
  </sheetViews>
  <sheetFormatPr defaultColWidth="8.75" defaultRowHeight="18" customHeight="1" x14ac:dyDescent="0.3"/>
  <cols>
    <col min="1" max="1" width="1.75" style="1" customWidth="1"/>
    <col min="2" max="2" width="10.625" style="1" customWidth="1"/>
    <col min="3" max="3" width="13.625" style="1" customWidth="1"/>
    <col min="4" max="4" width="11" style="1" customWidth="1"/>
    <col min="5" max="5" width="13" style="1" customWidth="1"/>
    <col min="6" max="6" width="12.875" style="1" customWidth="1"/>
    <col min="7" max="7" width="12.75" style="1" bestFit="1" customWidth="1"/>
    <col min="8" max="8" width="12.25" style="1" customWidth="1"/>
    <col min="9" max="16384" width="8.75" style="1"/>
  </cols>
  <sheetData>
    <row r="1" spans="2:8" ht="18" customHeight="1" thickBot="1" x14ac:dyDescent="0.35"/>
    <row r="2" spans="2:8" ht="27.75" thickBot="1" x14ac:dyDescent="0.35">
      <c r="B2" s="17" t="s">
        <v>0</v>
      </c>
      <c r="C2" s="18" t="s">
        <v>1</v>
      </c>
      <c r="D2" s="18" t="s">
        <v>2</v>
      </c>
      <c r="E2" s="18" t="s">
        <v>3</v>
      </c>
      <c r="F2" s="19" t="s">
        <v>4</v>
      </c>
      <c r="G2" s="19" t="s">
        <v>5</v>
      </c>
      <c r="H2" s="19" t="s">
        <v>16</v>
      </c>
    </row>
    <row r="3" spans="2:8" ht="18" customHeight="1" x14ac:dyDescent="0.3">
      <c r="B3" s="3" t="s">
        <v>8</v>
      </c>
      <c r="C3" s="4" t="s">
        <v>38</v>
      </c>
      <c r="D3" s="4" t="s">
        <v>27</v>
      </c>
      <c r="E3" s="29" t="s">
        <v>21</v>
      </c>
      <c r="F3" s="14">
        <v>45913</v>
      </c>
      <c r="G3" s="32">
        <v>1200000</v>
      </c>
      <c r="H3" s="24">
        <v>229.99999999999972</v>
      </c>
    </row>
    <row r="4" spans="2:8" ht="18" customHeight="1" x14ac:dyDescent="0.3">
      <c r="B4" s="6" t="s">
        <v>6</v>
      </c>
      <c r="C4" s="2" t="s">
        <v>39</v>
      </c>
      <c r="D4" s="2" t="s">
        <v>26</v>
      </c>
      <c r="E4" s="30" t="s">
        <v>22</v>
      </c>
      <c r="F4" s="15">
        <v>45945</v>
      </c>
      <c r="G4" s="33">
        <v>2500000</v>
      </c>
      <c r="H4" s="25">
        <v>80</v>
      </c>
    </row>
    <row r="5" spans="2:8" ht="18" customHeight="1" x14ac:dyDescent="0.3">
      <c r="B5" s="6" t="s">
        <v>7</v>
      </c>
      <c r="C5" s="2" t="s">
        <v>40</v>
      </c>
      <c r="D5" s="2" t="s">
        <v>28</v>
      </c>
      <c r="E5" s="30" t="s">
        <v>23</v>
      </c>
      <c r="F5" s="15">
        <v>45934</v>
      </c>
      <c r="G5" s="33">
        <v>900000</v>
      </c>
      <c r="H5" s="25">
        <v>120</v>
      </c>
    </row>
    <row r="6" spans="2:8" ht="18" customHeight="1" x14ac:dyDescent="0.3">
      <c r="B6" s="6" t="s">
        <v>19</v>
      </c>
      <c r="C6" s="2" t="s">
        <v>41</v>
      </c>
      <c r="D6" s="2" t="s">
        <v>29</v>
      </c>
      <c r="E6" s="30" t="s">
        <v>21</v>
      </c>
      <c r="F6" s="15">
        <v>45927</v>
      </c>
      <c r="G6" s="33">
        <v>1500000</v>
      </c>
      <c r="H6" s="25">
        <v>185</v>
      </c>
    </row>
    <row r="7" spans="2:8" ht="18" customHeight="1" x14ac:dyDescent="0.3">
      <c r="B7" s="6" t="s">
        <v>9</v>
      </c>
      <c r="C7" s="2" t="s">
        <v>34</v>
      </c>
      <c r="D7" s="2" t="s">
        <v>30</v>
      </c>
      <c r="E7" s="30" t="s">
        <v>23</v>
      </c>
      <c r="F7" s="15">
        <v>45938</v>
      </c>
      <c r="G7" s="33">
        <v>1100000</v>
      </c>
      <c r="H7" s="25">
        <v>115</v>
      </c>
    </row>
    <row r="8" spans="2:8" ht="18" customHeight="1" x14ac:dyDescent="0.3">
      <c r="B8" s="6" t="s">
        <v>18</v>
      </c>
      <c r="C8" s="2" t="s">
        <v>42</v>
      </c>
      <c r="D8" s="2" t="s">
        <v>31</v>
      </c>
      <c r="E8" s="30" t="s">
        <v>21</v>
      </c>
      <c r="F8" s="15">
        <v>45889</v>
      </c>
      <c r="G8" s="33">
        <v>3500000</v>
      </c>
      <c r="H8" s="25">
        <v>65</v>
      </c>
    </row>
    <row r="9" spans="2:8" ht="18" customHeight="1" x14ac:dyDescent="0.3">
      <c r="B9" s="6" t="s">
        <v>10</v>
      </c>
      <c r="C9" s="2" t="s">
        <v>43</v>
      </c>
      <c r="D9" s="2" t="s">
        <v>32</v>
      </c>
      <c r="E9" s="30" t="s">
        <v>21</v>
      </c>
      <c r="F9" s="15">
        <v>45965</v>
      </c>
      <c r="G9" s="33">
        <v>800000</v>
      </c>
      <c r="H9" s="25">
        <v>240</v>
      </c>
    </row>
    <row r="10" spans="2:8" ht="18" customHeight="1" thickBot="1" x14ac:dyDescent="0.35">
      <c r="B10" s="8" t="s">
        <v>11</v>
      </c>
      <c r="C10" s="9" t="s">
        <v>44</v>
      </c>
      <c r="D10" s="9" t="s">
        <v>33</v>
      </c>
      <c r="E10" s="31" t="s">
        <v>22</v>
      </c>
      <c r="F10" s="16">
        <v>45899</v>
      </c>
      <c r="G10" s="34">
        <v>2200000</v>
      </c>
      <c r="H10" s="26">
        <v>50</v>
      </c>
    </row>
    <row r="11" spans="2:8" ht="18" customHeight="1" x14ac:dyDescent="0.3">
      <c r="B11" s="49" t="s">
        <v>36</v>
      </c>
      <c r="C11" s="49"/>
      <c r="D11" s="49"/>
      <c r="E11" s="49"/>
      <c r="F11" s="49"/>
      <c r="G11" s="49"/>
      <c r="H11" s="13">
        <f>DAVERAGE(B2:H10,H2,E2:E3)</f>
        <v>179.99999999999994</v>
      </c>
    </row>
    <row r="13" spans="2:8" ht="18" customHeight="1" thickBot="1" x14ac:dyDescent="0.35"/>
    <row r="14" spans="2:8" ht="27" x14ac:dyDescent="0.3">
      <c r="B14" s="18" t="s">
        <v>3</v>
      </c>
      <c r="C14" s="19" t="s">
        <v>5</v>
      </c>
    </row>
    <row r="15" spans="2:8" ht="18" customHeight="1" x14ac:dyDescent="0.3">
      <c r="B15" s="1" t="s">
        <v>35</v>
      </c>
      <c r="C15" s="1" t="s">
        <v>20</v>
      </c>
    </row>
    <row r="17" spans="2:5" ht="18" customHeight="1" thickBot="1" x14ac:dyDescent="0.35"/>
    <row r="18" spans="2:5" ht="27" x14ac:dyDescent="0.3">
      <c r="B18" s="18" t="s">
        <v>1</v>
      </c>
      <c r="C18" s="18" t="s">
        <v>2</v>
      </c>
      <c r="D18" s="19" t="s">
        <v>5</v>
      </c>
      <c r="E18" s="19" t="s">
        <v>16</v>
      </c>
    </row>
    <row r="19" spans="2:5" ht="18" customHeight="1" x14ac:dyDescent="0.3">
      <c r="B19" s="2" t="s">
        <v>39</v>
      </c>
      <c r="C19" s="2" t="s">
        <v>26</v>
      </c>
      <c r="D19" s="33">
        <v>2500000</v>
      </c>
      <c r="E19" s="25">
        <v>80</v>
      </c>
    </row>
    <row r="20" spans="2:5" ht="18" customHeight="1" x14ac:dyDescent="0.3">
      <c r="B20" s="2" t="s">
        <v>34</v>
      </c>
      <c r="C20" s="2" t="s">
        <v>30</v>
      </c>
      <c r="D20" s="33">
        <v>1100000</v>
      </c>
      <c r="E20" s="25">
        <v>115</v>
      </c>
    </row>
    <row r="21" spans="2:5" ht="18" customHeight="1" thickBot="1" x14ac:dyDescent="0.35">
      <c r="B21" s="9" t="s">
        <v>44</v>
      </c>
      <c r="C21" s="9" t="s">
        <v>33</v>
      </c>
      <c r="D21" s="34">
        <v>2200000</v>
      </c>
      <c r="E21" s="26">
        <v>50</v>
      </c>
    </row>
  </sheetData>
  <mergeCells count="1">
    <mergeCell ref="B11:G11"/>
  </mergeCells>
  <phoneticPr fontId="2" type="noConversion"/>
  <conditionalFormatting sqref="B3:H10">
    <cfRule type="expression" dxfId="1" priority="1">
      <formula>$G3&gt;=2000000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workbookViewId="0">
      <selection activeCell="M16" sqref="M16"/>
    </sheetView>
  </sheetViews>
  <sheetFormatPr defaultColWidth="8.75" defaultRowHeight="18" customHeight="1" x14ac:dyDescent="0.3"/>
  <cols>
    <col min="1" max="1" width="1.75" style="1" customWidth="1"/>
    <col min="2" max="2" width="9.25" style="1" customWidth="1"/>
    <col min="3" max="3" width="12" style="1" customWidth="1"/>
    <col min="4" max="4" width="10.625" style="1" customWidth="1"/>
    <col min="5" max="5" width="12.875" style="1" customWidth="1"/>
    <col min="6" max="6" width="13.5" style="1" customWidth="1"/>
    <col min="7" max="7" width="13.75" style="1" bestFit="1" customWidth="1"/>
    <col min="8" max="8" width="10.75" style="1" customWidth="1"/>
    <col min="9" max="16384" width="8.75" style="1"/>
  </cols>
  <sheetData>
    <row r="1" spans="2:8" ht="18" customHeight="1" thickBot="1" x14ac:dyDescent="0.35"/>
    <row r="2" spans="2:8" ht="27.75" thickBot="1" x14ac:dyDescent="0.35">
      <c r="B2" s="17" t="s">
        <v>0</v>
      </c>
      <c r="C2" s="18" t="s">
        <v>1</v>
      </c>
      <c r="D2" s="18" t="s">
        <v>2</v>
      </c>
      <c r="E2" s="18" t="s">
        <v>3</v>
      </c>
      <c r="F2" s="19" t="s">
        <v>4</v>
      </c>
      <c r="G2" s="19" t="s">
        <v>5</v>
      </c>
      <c r="H2" s="19" t="s">
        <v>16</v>
      </c>
    </row>
    <row r="3" spans="2:8" ht="18" customHeight="1" x14ac:dyDescent="0.3">
      <c r="B3" s="3" t="s">
        <v>7</v>
      </c>
      <c r="C3" s="4" t="s">
        <v>40</v>
      </c>
      <c r="D3" s="4" t="s">
        <v>28</v>
      </c>
      <c r="E3" s="29" t="s">
        <v>23</v>
      </c>
      <c r="F3" s="14">
        <v>45934</v>
      </c>
      <c r="G3" s="32">
        <v>900000</v>
      </c>
      <c r="H3" s="24">
        <v>120</v>
      </c>
    </row>
    <row r="4" spans="2:8" ht="18" customHeight="1" x14ac:dyDescent="0.3">
      <c r="B4" s="6" t="s">
        <v>9</v>
      </c>
      <c r="C4" s="2" t="s">
        <v>34</v>
      </c>
      <c r="D4" s="2" t="s">
        <v>30</v>
      </c>
      <c r="E4" s="30" t="s">
        <v>23</v>
      </c>
      <c r="F4" s="15">
        <v>45938</v>
      </c>
      <c r="G4" s="33">
        <v>1100000</v>
      </c>
      <c r="H4" s="25">
        <v>115</v>
      </c>
    </row>
    <row r="5" spans="2:8" ht="18" customHeight="1" x14ac:dyDescent="0.3">
      <c r="B5" s="6"/>
      <c r="C5" s="2"/>
      <c r="D5" s="2"/>
      <c r="E5" s="35" t="s">
        <v>49</v>
      </c>
      <c r="F5" s="15"/>
      <c r="G5" s="33"/>
      <c r="H5" s="25">
        <f>SUBTOTAL(1,H3:H4)</f>
        <v>117.5</v>
      </c>
    </row>
    <row r="6" spans="2:8" ht="18" customHeight="1" x14ac:dyDescent="0.3">
      <c r="B6" s="6"/>
      <c r="C6" s="2">
        <f>SUBTOTAL(3,C3:C4)</f>
        <v>2</v>
      </c>
      <c r="D6" s="2"/>
      <c r="E6" s="35" t="s">
        <v>45</v>
      </c>
      <c r="F6" s="15"/>
      <c r="G6" s="33"/>
      <c r="H6" s="25"/>
    </row>
    <row r="7" spans="2:8" ht="18" customHeight="1" x14ac:dyDescent="0.3">
      <c r="B7" s="6" t="s">
        <v>8</v>
      </c>
      <c r="C7" s="2" t="s">
        <v>38</v>
      </c>
      <c r="D7" s="2" t="s">
        <v>27</v>
      </c>
      <c r="E7" s="30" t="s">
        <v>21</v>
      </c>
      <c r="F7" s="15">
        <v>45913</v>
      </c>
      <c r="G7" s="33">
        <v>1200000</v>
      </c>
      <c r="H7" s="25">
        <v>210</v>
      </c>
    </row>
    <row r="8" spans="2:8" ht="18" customHeight="1" x14ac:dyDescent="0.3">
      <c r="B8" s="6" t="s">
        <v>19</v>
      </c>
      <c r="C8" s="2" t="s">
        <v>41</v>
      </c>
      <c r="D8" s="2" t="s">
        <v>29</v>
      </c>
      <c r="E8" s="30" t="s">
        <v>21</v>
      </c>
      <c r="F8" s="15">
        <v>45927</v>
      </c>
      <c r="G8" s="33">
        <v>1500000</v>
      </c>
      <c r="H8" s="25">
        <v>185</v>
      </c>
    </row>
    <row r="9" spans="2:8" ht="18" customHeight="1" x14ac:dyDescent="0.3">
      <c r="B9" s="6" t="s">
        <v>18</v>
      </c>
      <c r="C9" s="2" t="s">
        <v>42</v>
      </c>
      <c r="D9" s="2" t="s">
        <v>31</v>
      </c>
      <c r="E9" s="30" t="s">
        <v>21</v>
      </c>
      <c r="F9" s="15">
        <v>45889</v>
      </c>
      <c r="G9" s="33">
        <v>3500000</v>
      </c>
      <c r="H9" s="25">
        <v>65</v>
      </c>
    </row>
    <row r="10" spans="2:8" ht="18" customHeight="1" x14ac:dyDescent="0.3">
      <c r="B10" s="6" t="s">
        <v>10</v>
      </c>
      <c r="C10" s="2" t="s">
        <v>43</v>
      </c>
      <c r="D10" s="2" t="s">
        <v>32</v>
      </c>
      <c r="E10" s="30" t="s">
        <v>21</v>
      </c>
      <c r="F10" s="15">
        <v>45965</v>
      </c>
      <c r="G10" s="33">
        <v>800000</v>
      </c>
      <c r="H10" s="25">
        <v>240</v>
      </c>
    </row>
    <row r="11" spans="2:8" ht="18" customHeight="1" x14ac:dyDescent="0.3">
      <c r="B11" s="6"/>
      <c r="C11" s="2"/>
      <c r="D11" s="2"/>
      <c r="E11" s="36" t="s">
        <v>50</v>
      </c>
      <c r="F11" s="15"/>
      <c r="G11" s="33"/>
      <c r="H11" s="25">
        <f>SUBTOTAL(1,H7:H10)</f>
        <v>175</v>
      </c>
    </row>
    <row r="12" spans="2:8" ht="18" customHeight="1" x14ac:dyDescent="0.3">
      <c r="B12" s="6"/>
      <c r="C12" s="2">
        <f>SUBTOTAL(3,C7:C10)</f>
        <v>4</v>
      </c>
      <c r="D12" s="2"/>
      <c r="E12" s="36" t="s">
        <v>46</v>
      </c>
      <c r="F12" s="15"/>
      <c r="G12" s="33"/>
      <c r="H12" s="25"/>
    </row>
    <row r="13" spans="2:8" ht="18" customHeight="1" x14ac:dyDescent="0.3">
      <c r="B13" s="6" t="s">
        <v>6</v>
      </c>
      <c r="C13" s="2" t="s">
        <v>39</v>
      </c>
      <c r="D13" s="2" t="s">
        <v>26</v>
      </c>
      <c r="E13" s="30" t="s">
        <v>22</v>
      </c>
      <c r="F13" s="15">
        <v>45945</v>
      </c>
      <c r="G13" s="33">
        <v>2500000</v>
      </c>
      <c r="H13" s="25">
        <v>80</v>
      </c>
    </row>
    <row r="14" spans="2:8" ht="18" customHeight="1" thickBot="1" x14ac:dyDescent="0.35">
      <c r="B14" s="8" t="s">
        <v>11</v>
      </c>
      <c r="C14" s="9" t="s">
        <v>44</v>
      </c>
      <c r="D14" s="9" t="s">
        <v>33</v>
      </c>
      <c r="E14" s="31" t="s">
        <v>22</v>
      </c>
      <c r="F14" s="16">
        <v>45899</v>
      </c>
      <c r="G14" s="34">
        <v>2200000</v>
      </c>
      <c r="H14" s="26">
        <v>50</v>
      </c>
    </row>
    <row r="15" spans="2:8" ht="18" customHeight="1" x14ac:dyDescent="0.3">
      <c r="B15" s="37"/>
      <c r="C15" s="37"/>
      <c r="D15" s="37"/>
      <c r="E15" s="38" t="s">
        <v>51</v>
      </c>
      <c r="F15" s="27"/>
      <c r="G15" s="39"/>
      <c r="H15" s="28">
        <f>SUBTOTAL(1,H13:H14)</f>
        <v>65</v>
      </c>
    </row>
    <row r="16" spans="2:8" ht="18" customHeight="1" x14ac:dyDescent="0.3">
      <c r="B16" s="37"/>
      <c r="C16" s="37">
        <f>SUBTOTAL(3,C13:C14)</f>
        <v>2</v>
      </c>
      <c r="D16" s="37"/>
      <c r="E16" s="38" t="s">
        <v>47</v>
      </c>
      <c r="F16" s="27"/>
      <c r="G16" s="39"/>
      <c r="H16" s="28"/>
    </row>
    <row r="17" spans="2:8" ht="18" customHeight="1" x14ac:dyDescent="0.3">
      <c r="B17" s="37"/>
      <c r="C17" s="37"/>
      <c r="D17" s="37"/>
      <c r="E17" s="38" t="s">
        <v>52</v>
      </c>
      <c r="F17" s="27"/>
      <c r="G17" s="39"/>
      <c r="H17" s="28">
        <f>SUBTOTAL(1,H3:H14)</f>
        <v>133.125</v>
      </c>
    </row>
    <row r="18" spans="2:8" ht="18" customHeight="1" x14ac:dyDescent="0.3">
      <c r="B18" s="37"/>
      <c r="C18" s="37">
        <f>SUBTOTAL(3,C3:C14)</f>
        <v>8</v>
      </c>
      <c r="D18" s="37"/>
      <c r="E18" s="38" t="s">
        <v>48</v>
      </c>
      <c r="F18" s="27"/>
      <c r="G18" s="39"/>
      <c r="H18" s="28"/>
    </row>
  </sheetData>
  <sortState xmlns:xlrd2="http://schemas.microsoft.com/office/spreadsheetml/2017/richdata2" ref="B3:H14">
    <sortCondition descending="1" ref="E3:E14"/>
  </sortState>
  <phoneticPr fontId="2" type="noConversion"/>
  <conditionalFormatting sqref="B3:H18">
    <cfRule type="expression" dxfId="0" priority="1">
      <formula>$G3&gt;=2000000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판매량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2025-05-12T01:01:03Z</dcterms:modified>
</cp:coreProperties>
</file>